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ren/Documents/YACSD - Chair/Meeting 3-1-20/"/>
    </mc:Choice>
  </mc:AlternateContent>
  <xr:revisionPtr revIDLastSave="0" documentId="8_{0BBCD771-5C71-7047-82C6-8C66A32CB75B}" xr6:coauthVersionLast="36" xr6:coauthVersionMax="36" xr10:uidLastSave="{00000000-0000-0000-0000-000000000000}"/>
  <bookViews>
    <workbookView xWindow="0" yWindow="460" windowWidth="28580" windowHeight="16060" tabRatio="500" xr2:uid="{00000000-000D-0000-FFFF-FFFF00000000}"/>
  </bookViews>
  <sheets>
    <sheet name="Budget Proposal 2020-22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4" i="1" l="1"/>
  <c r="C54" i="1"/>
  <c r="D43" i="1"/>
  <c r="C43" i="1"/>
  <c r="G23" i="1"/>
  <c r="F23" i="1"/>
  <c r="D19" i="1"/>
  <c r="C19" i="1"/>
  <c r="D11" i="1"/>
  <c r="C11" i="1"/>
  <c r="D57" i="1" l="1"/>
  <c r="C57" i="1"/>
  <c r="C22" i="1"/>
  <c r="D22" i="1"/>
  <c r="D61" i="1" l="1"/>
  <c r="C61" i="1"/>
  <c r="C62" i="1" l="1"/>
  <c r="C67" i="1"/>
  <c r="D66" i="1" s="1"/>
  <c r="D67" i="1" s="1"/>
  <c r="D62" i="1" l="1"/>
</calcChain>
</file>

<file path=xl/sharedStrings.xml><?xml version="1.0" encoding="utf-8"?>
<sst xmlns="http://schemas.openxmlformats.org/spreadsheetml/2006/main" count="64" uniqueCount="57">
  <si>
    <t>YACSD BUDGET FY'S 2020-22</t>
  </si>
  <si>
    <t>FY2020-21</t>
  </si>
  <si>
    <t>FY2021-22</t>
  </si>
  <si>
    <t>FY's 2020-22</t>
  </si>
  <si>
    <t>YACSD BUDGET INCOME</t>
  </si>
  <si>
    <t>Administration &amp; Overhead</t>
  </si>
  <si>
    <t>County property tax from Mariposa County</t>
  </si>
  <si>
    <t>Interest earned on deposits (est)</t>
  </si>
  <si>
    <t>House</t>
  </si>
  <si>
    <t>Lot</t>
  </si>
  <si>
    <t>Subtotal Administration &amp; Overhead</t>
  </si>
  <si>
    <t>Water Supply</t>
  </si>
  <si>
    <t>Water Rate per 1000 gallons: Next year</t>
  </si>
  <si>
    <t xml:space="preserve">Water Sales: 715,000 gallons </t>
  </si>
  <si>
    <t>Meter Box Cleaning ($85)</t>
  </si>
  <si>
    <t>Subtotal Water Supply</t>
  </si>
  <si>
    <t>TOTAL INCOME</t>
  </si>
  <si>
    <t>YACSD BUDGET EXPENSE</t>
  </si>
  <si>
    <t>Audit</t>
  </si>
  <si>
    <t>Banking Fees</t>
  </si>
  <si>
    <t>Board Training/Classes</t>
  </si>
  <si>
    <t>Calif. Special District Assoc</t>
  </si>
  <si>
    <t>Election Fees ($851/2yrs)</t>
  </si>
  <si>
    <t>Insurance</t>
  </si>
  <si>
    <t>Mariposa Gazette</t>
  </si>
  <si>
    <t>Meeting Place Rental</t>
  </si>
  <si>
    <t>Office Supplies</t>
  </si>
  <si>
    <t>Postage &amp; P.O.</t>
  </si>
  <si>
    <t>CA Water Boards, for State oversight</t>
  </si>
  <si>
    <t>Call 811</t>
  </si>
  <si>
    <t>Website Hosting by Streamline</t>
  </si>
  <si>
    <t>WATER SUPPLY</t>
  </si>
  <si>
    <t>Legal</t>
  </si>
  <si>
    <t>Exercising Valves</t>
  </si>
  <si>
    <t>PG&amp;E</t>
  </si>
  <si>
    <t>NEW WELL</t>
  </si>
  <si>
    <t>Water Testing</t>
  </si>
  <si>
    <t>Road Maintenance</t>
  </si>
  <si>
    <t>Snow Removal</t>
  </si>
  <si>
    <t>TOTAL EXPENSES:</t>
  </si>
  <si>
    <t>RESERVES</t>
  </si>
  <si>
    <t>Accumulated Capital Assets Depreciation</t>
  </si>
  <si>
    <t>Reserve less Depreciation at end the FY</t>
  </si>
  <si>
    <t>Repairs</t>
  </si>
  <si>
    <t>Funds Available Start FY</t>
  </si>
  <si>
    <t>Funds Available End FY</t>
  </si>
  <si>
    <t>*</t>
  </si>
  <si>
    <t>**</t>
  </si>
  <si>
    <t>**NOTE: FY end amounts are the sum of the FY start amounts and the To Reserve amounts.</t>
  </si>
  <si>
    <t>To reserves (Difference between total income and total expenses)</t>
  </si>
  <si>
    <r>
      <rPr>
        <b/>
        <sz val="12"/>
        <color theme="1"/>
        <rFont val="Verdana"/>
        <family val="2"/>
      </rPr>
      <t>TOTAL RESERVES</t>
    </r>
    <r>
      <rPr>
        <sz val="12"/>
        <color theme="1"/>
        <rFont val="Verdana"/>
        <family val="2"/>
      </rPr>
      <t xml:space="preserve"> (These amounts are the sum of the To Reserves and the Funds Available start FY.)</t>
    </r>
  </si>
  <si>
    <t>*NOTE: FY 2020 start reserve is from Treasurer's Report total.  The funds available at end of FY 2020 becomes the start for FY 2021.</t>
  </si>
  <si>
    <t>Administration &amp; Overhead Charge</t>
  </si>
  <si>
    <t>Water Supply Acquisition - Debt service charge</t>
  </si>
  <si>
    <t>Fixed Service Charge - Debt service for water supply acquisition and infrastructure</t>
  </si>
  <si>
    <t>TOTAL WATER SERVICE FEE</t>
  </si>
  <si>
    <t>Budget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</si>
</sst>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%"/>
    <numFmt numFmtId="166" formatCode="&quot;$&quot;#,##0.00"/>
  </numFmts>
  <fonts count="18" x14ac:knownFonts="1">
    <font>
      <sz val="12"/>
      <color theme="1"/>
      <name val="Calibri"/>
      <family val="2"/>
      <scheme val="minor"/>
    </font>
    <font>
      <b/>
      <sz val="12"/>
      <color rgb="FFFF0000"/>
      <name val="Verdana"/>
      <family val="2"/>
    </font>
    <font>
      <b/>
      <sz val="12"/>
      <color theme="1"/>
      <name val="Verdana"/>
      <family val="2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C00000"/>
      <name val="Verdana"/>
      <family val="2"/>
    </font>
    <font>
      <sz val="12"/>
      <color rgb="FFFF0000"/>
      <name val="Verdan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5">
    <xf numFmtId="0" fontId="0" fillId="0" borderId="0" xfId="0"/>
    <xf numFmtId="164" fontId="2" fillId="0" borderId="0" xfId="0" applyNumberFormat="1" applyFont="1" applyFill="1"/>
    <xf numFmtId="164" fontId="0" fillId="0" borderId="0" xfId="0" applyNumberFormat="1" applyFill="1"/>
    <xf numFmtId="164" fontId="2" fillId="2" borderId="0" xfId="0" applyNumberFormat="1" applyFont="1" applyFill="1" applyAlignment="1">
      <alignment horizont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164" fontId="3" fillId="3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0" fillId="3" borderId="0" xfId="0" applyNumberFormat="1" applyFill="1" applyAlignment="1"/>
    <xf numFmtId="49" fontId="5" fillId="0" borderId="0" xfId="0" applyNumberFormat="1" applyFont="1" applyAlignment="1">
      <alignment horizontal="left"/>
    </xf>
    <xf numFmtId="10" fontId="5" fillId="2" borderId="0" xfId="0" applyNumberFormat="1" applyFont="1" applyFill="1" applyAlignment="1">
      <alignment horizontal="left"/>
    </xf>
    <xf numFmtId="165" fontId="6" fillId="0" borderId="0" xfId="0" applyNumberFormat="1" applyFont="1"/>
    <xf numFmtId="165" fontId="5" fillId="0" borderId="0" xfId="0" applyNumberFormat="1" applyFont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4" fontId="0" fillId="3" borderId="0" xfId="0" applyNumberFormat="1" applyFill="1"/>
    <xf numFmtId="164" fontId="5" fillId="2" borderId="0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indent="2"/>
    </xf>
    <xf numFmtId="164" fontId="5" fillId="2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indent="2"/>
    </xf>
    <xf numFmtId="164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wrapText="1" indent="2"/>
    </xf>
    <xf numFmtId="164" fontId="2" fillId="2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8" fillId="0" borderId="0" xfId="0" applyNumberFormat="1" applyFont="1"/>
    <xf numFmtId="166" fontId="5" fillId="2" borderId="0" xfId="0" applyNumberFormat="1" applyFont="1" applyFill="1" applyAlignment="1">
      <alignment horizontal="right"/>
    </xf>
    <xf numFmtId="166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9" fillId="2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right"/>
    </xf>
    <xf numFmtId="164" fontId="9" fillId="2" borderId="0" xfId="0" applyNumberFormat="1" applyFont="1" applyFill="1"/>
    <xf numFmtId="0" fontId="10" fillId="0" borderId="0" xfId="0" applyFont="1"/>
    <xf numFmtId="164" fontId="10" fillId="3" borderId="0" xfId="0" applyNumberFormat="1" applyFont="1" applyFill="1"/>
    <xf numFmtId="164" fontId="11" fillId="0" borderId="0" xfId="0" applyNumberFormat="1" applyFont="1"/>
    <xf numFmtId="0" fontId="11" fillId="0" borderId="0" xfId="0" applyFont="1"/>
    <xf numFmtId="0" fontId="5" fillId="0" borderId="0" xfId="0" applyFont="1" applyAlignment="1">
      <alignment horizontal="left"/>
    </xf>
    <xf numFmtId="165" fontId="11" fillId="0" borderId="0" xfId="0" applyNumberFormat="1" applyFont="1"/>
    <xf numFmtId="165" fontId="0" fillId="3" borderId="0" xfId="0" applyNumberFormat="1" applyFill="1"/>
    <xf numFmtId="164" fontId="2" fillId="2" borderId="0" xfId="0" applyNumberFormat="1" applyFont="1" applyFill="1" applyAlignment="1">
      <alignment horizontal="left"/>
    </xf>
    <xf numFmtId="0" fontId="5" fillId="0" borderId="0" xfId="0" applyFont="1"/>
    <xf numFmtId="164" fontId="12" fillId="3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Alignment="1">
      <alignment horizontal="left" wrapText="1" indent="2"/>
    </xf>
    <xf numFmtId="164" fontId="0" fillId="0" borderId="0" xfId="0" applyNumberFormat="1"/>
    <xf numFmtId="0" fontId="12" fillId="0" borderId="0" xfId="0" applyFont="1"/>
    <xf numFmtId="164" fontId="9" fillId="2" borderId="0" xfId="0" applyNumberFormat="1" applyFont="1" applyFill="1" applyAlignment="1">
      <alignment horizontal="right"/>
    </xf>
    <xf numFmtId="164" fontId="1" fillId="0" borderId="0" xfId="0" applyNumberFormat="1" applyFont="1"/>
    <xf numFmtId="164" fontId="1" fillId="2" borderId="0" xfId="0" applyNumberFormat="1" applyFont="1" applyFill="1"/>
    <xf numFmtId="164" fontId="9" fillId="0" borderId="0" xfId="0" applyNumberFormat="1" applyFont="1"/>
    <xf numFmtId="164" fontId="13" fillId="3" borderId="0" xfId="0" applyNumberFormat="1" applyFont="1" applyFill="1"/>
    <xf numFmtId="49" fontId="7" fillId="0" borderId="0" xfId="0" applyNumberFormat="1" applyFont="1" applyAlignment="1">
      <alignment horizontal="left"/>
    </xf>
    <xf numFmtId="166" fontId="2" fillId="0" borderId="0" xfId="0" applyNumberFormat="1" applyFont="1"/>
    <xf numFmtId="49" fontId="8" fillId="0" borderId="0" xfId="0" applyNumberFormat="1" applyFont="1" applyAlignment="1">
      <alignment horizontal="left"/>
    </xf>
    <xf numFmtId="164" fontId="1" fillId="2" borderId="0" xfId="0" applyNumberFormat="1" applyFont="1" applyFill="1" applyAlignment="1">
      <alignment horizontal="right"/>
    </xf>
    <xf numFmtId="0" fontId="2" fillId="0" borderId="0" xfId="0" applyFont="1" applyFill="1"/>
    <xf numFmtId="164" fontId="14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left" indent="2"/>
    </xf>
    <xf numFmtId="10" fontId="2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0" fontId="0" fillId="0" borderId="0" xfId="0" applyFill="1"/>
    <xf numFmtId="0" fontId="5" fillId="0" borderId="0" xfId="0" applyFont="1" applyFill="1"/>
    <xf numFmtId="164" fontId="1" fillId="0" borderId="0" xfId="0" applyNumberFormat="1" applyFont="1" applyFill="1"/>
    <xf numFmtId="0" fontId="13" fillId="0" borderId="0" xfId="0" applyFont="1" applyFill="1"/>
    <xf numFmtId="164" fontId="2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left" wrapText="1" indent="2"/>
    </xf>
    <xf numFmtId="164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5" fillId="0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164" fontId="8" fillId="0" borderId="5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164" fontId="0" fillId="0" borderId="5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8" fillId="0" borderId="5" xfId="0" applyNumberFormat="1" applyFont="1" applyBorder="1" applyProtection="1">
      <protection locked="0"/>
    </xf>
    <xf numFmtId="10" fontId="0" fillId="0" borderId="6" xfId="0" applyNumberFormat="1" applyBorder="1" applyProtection="1">
      <protection locked="0"/>
    </xf>
    <xf numFmtId="0" fontId="0" fillId="0" borderId="5" xfId="0" applyBorder="1" applyProtection="1"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10" fillId="0" borderId="9" xfId="0" applyFont="1" applyBorder="1" applyProtection="1">
      <protection locked="0"/>
    </xf>
    <xf numFmtId="164" fontId="2" fillId="0" borderId="8" xfId="0" applyNumberFormat="1" applyFont="1" applyFill="1" applyBorder="1" applyAlignment="1" applyProtection="1">
      <alignment horizontal="center"/>
    </xf>
    <xf numFmtId="164" fontId="2" fillId="0" borderId="7" xfId="0" applyNumberFormat="1" applyFont="1" applyFill="1" applyBorder="1" applyAlignment="1" applyProtection="1">
      <alignment horizontal="center"/>
    </xf>
    <xf numFmtId="0" fontId="17" fillId="0" borderId="0" xfId="0" applyFont="1" applyAlignment="1">
      <alignment horizontal="left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tabSelected="1" topLeftCell="A24" zoomScale="101" workbookViewId="0">
      <selection activeCell="C71" sqref="C71"/>
    </sheetView>
  </sheetViews>
  <sheetFormatPr baseColWidth="10" defaultRowHeight="16" x14ac:dyDescent="0.2"/>
  <cols>
    <col min="1" max="1" width="68.6640625" style="2" customWidth="1"/>
    <col min="2" max="2" width="2.33203125" style="2" customWidth="1"/>
    <col min="3" max="4" width="14.5" style="2" customWidth="1"/>
    <col min="5" max="5" width="2.33203125" style="2" customWidth="1"/>
    <col min="6" max="6" width="13.6640625" style="2" customWidth="1"/>
    <col min="7" max="8" width="13.1640625" style="2" customWidth="1"/>
    <col min="9" max="9" width="2.33203125" style="2" customWidth="1"/>
    <col min="10" max="11" width="10.83203125" style="15"/>
    <col min="12" max="12" width="29" style="45" bestFit="1" customWidth="1"/>
    <col min="13" max="14" width="11.1640625" style="15" bestFit="1" customWidth="1"/>
    <col min="15" max="16" width="10.83203125" style="45"/>
  </cols>
  <sheetData>
    <row r="1" spans="1:14" ht="21" x14ac:dyDescent="0.2">
      <c r="A1" s="104" t="s">
        <v>56</v>
      </c>
      <c r="B1" s="1"/>
      <c r="C1" s="1"/>
      <c r="D1" s="1"/>
      <c r="E1" s="1"/>
      <c r="F1" s="1"/>
      <c r="G1" s="1"/>
      <c r="H1" s="1"/>
      <c r="I1" s="1"/>
    </row>
    <row r="2" spans="1:14" ht="19" x14ac:dyDescent="0.25">
      <c r="B2" s="3"/>
      <c r="C2" s="4"/>
      <c r="D2" s="5"/>
      <c r="E2" s="6"/>
      <c r="F2" s="5"/>
      <c r="G2" s="5"/>
      <c r="H2" s="5"/>
      <c r="I2" s="7"/>
    </row>
    <row r="3" spans="1:14" ht="18" x14ac:dyDescent="0.2">
      <c r="A3" s="73" t="s">
        <v>0</v>
      </c>
      <c r="B3" s="3"/>
      <c r="C3" s="8" t="s">
        <v>1</v>
      </c>
      <c r="D3" s="8" t="s">
        <v>2</v>
      </c>
      <c r="E3" s="6"/>
      <c r="F3" s="75" t="s">
        <v>3</v>
      </c>
      <c r="G3" s="76"/>
      <c r="H3"/>
      <c r="I3" s="9"/>
    </row>
    <row r="4" spans="1:14" x14ac:dyDescent="0.2">
      <c r="A4" s="10"/>
      <c r="B4" s="11"/>
      <c r="C4" s="12"/>
      <c r="D4" s="13"/>
      <c r="E4" s="14"/>
      <c r="F4" s="15"/>
      <c r="G4" s="15"/>
      <c r="H4"/>
      <c r="I4" s="16"/>
    </row>
    <row r="5" spans="1:14" x14ac:dyDescent="0.2">
      <c r="A5" s="10"/>
      <c r="B5" s="17"/>
      <c r="C5" s="18"/>
      <c r="D5" s="18"/>
      <c r="E5" s="14"/>
      <c r="F5" s="15"/>
      <c r="G5" s="15"/>
      <c r="H5"/>
      <c r="I5" s="16"/>
    </row>
    <row r="6" spans="1:14" x14ac:dyDescent="0.2">
      <c r="A6" s="19" t="s">
        <v>4</v>
      </c>
      <c r="B6" s="17"/>
      <c r="C6" s="18"/>
      <c r="D6" s="18"/>
      <c r="E6" s="14"/>
      <c r="F6" s="20"/>
      <c r="G6" s="15"/>
      <c r="H6"/>
      <c r="I6" s="16"/>
    </row>
    <row r="7" spans="1:14" x14ac:dyDescent="0.2">
      <c r="A7" s="21" t="s">
        <v>5</v>
      </c>
      <c r="B7" s="17"/>
      <c r="C7" s="18"/>
      <c r="D7" s="18"/>
      <c r="E7" s="14"/>
      <c r="F7" s="20"/>
      <c r="G7" s="20"/>
      <c r="H7"/>
      <c r="I7" s="16"/>
    </row>
    <row r="8" spans="1:14" ht="17" thickBot="1" x14ac:dyDescent="0.25">
      <c r="A8" s="22" t="s">
        <v>6</v>
      </c>
      <c r="B8" s="23"/>
      <c r="C8" s="24">
        <v>13003</v>
      </c>
      <c r="D8" s="24">
        <v>13263</v>
      </c>
      <c r="E8" s="14"/>
      <c r="H8"/>
      <c r="I8" s="16"/>
    </row>
    <row r="9" spans="1:14" ht="17" thickTop="1" x14ac:dyDescent="0.2">
      <c r="A9" s="22" t="s">
        <v>7</v>
      </c>
      <c r="B9" s="23"/>
      <c r="C9" s="24">
        <v>45</v>
      </c>
      <c r="D9" s="24">
        <v>45</v>
      </c>
      <c r="E9" s="14"/>
      <c r="F9" s="86" t="s">
        <v>8</v>
      </c>
      <c r="G9" s="87" t="s">
        <v>9</v>
      </c>
      <c r="H9" s="88"/>
      <c r="I9" s="16"/>
    </row>
    <row r="10" spans="1:14" x14ac:dyDescent="0.2">
      <c r="A10" s="22" t="s">
        <v>52</v>
      </c>
      <c r="B10" s="23"/>
      <c r="C10" s="64">
        <v>8775</v>
      </c>
      <c r="D10" s="64">
        <v>8775</v>
      </c>
      <c r="E10" s="14"/>
      <c r="F10" s="89">
        <v>219</v>
      </c>
      <c r="G10" s="80">
        <v>73</v>
      </c>
      <c r="H10" s="90"/>
      <c r="I10" s="16"/>
    </row>
    <row r="11" spans="1:14" x14ac:dyDescent="0.2">
      <c r="A11" s="25" t="s">
        <v>10</v>
      </c>
      <c r="B11" s="23"/>
      <c r="C11" s="26">
        <f>SUM(C8:C10)</f>
        <v>21823</v>
      </c>
      <c r="D11" s="26">
        <f>SUM(D8:D10)</f>
        <v>22083</v>
      </c>
      <c r="E11" s="6"/>
      <c r="F11" s="91"/>
      <c r="G11" s="81"/>
      <c r="H11" s="92"/>
      <c r="I11" s="16"/>
      <c r="M11" s="20"/>
      <c r="N11" s="20"/>
    </row>
    <row r="12" spans="1:14" x14ac:dyDescent="0.2">
      <c r="A12" s="27"/>
      <c r="B12" s="28"/>
      <c r="C12" s="29"/>
      <c r="D12" s="24"/>
      <c r="E12" s="14"/>
      <c r="F12" s="93"/>
      <c r="G12" s="82"/>
      <c r="H12" s="94"/>
      <c r="I12" s="16"/>
    </row>
    <row r="13" spans="1:14" x14ac:dyDescent="0.2">
      <c r="A13" s="21" t="s">
        <v>11</v>
      </c>
      <c r="B13" s="23"/>
      <c r="C13" s="29"/>
      <c r="D13" s="24"/>
      <c r="E13" s="14"/>
      <c r="F13" s="95"/>
      <c r="G13" s="81"/>
      <c r="H13" s="96"/>
      <c r="I13" s="16"/>
    </row>
    <row r="14" spans="1:14" x14ac:dyDescent="0.2">
      <c r="A14" s="22" t="s">
        <v>12</v>
      </c>
      <c r="B14" s="31"/>
      <c r="C14" s="32">
        <v>7.5</v>
      </c>
      <c r="D14" s="32">
        <v>8.0372927999999977</v>
      </c>
      <c r="E14" s="14"/>
      <c r="F14" s="97"/>
      <c r="G14" s="83"/>
      <c r="H14" s="90"/>
      <c r="I14" s="16"/>
    </row>
    <row r="15" spans="1:14" x14ac:dyDescent="0.2">
      <c r="A15" s="22" t="s">
        <v>13</v>
      </c>
      <c r="B15" s="23"/>
      <c r="C15" s="24">
        <v>5363</v>
      </c>
      <c r="D15" s="64">
        <v>5749</v>
      </c>
      <c r="E15" s="14"/>
      <c r="F15" s="98"/>
      <c r="G15" s="84"/>
      <c r="H15" s="90"/>
      <c r="I15" s="16"/>
    </row>
    <row r="16" spans="1:14" x14ac:dyDescent="0.2">
      <c r="A16" s="22" t="s">
        <v>53</v>
      </c>
      <c r="B16" s="23"/>
      <c r="C16" s="24">
        <v>11200</v>
      </c>
      <c r="D16" s="24">
        <v>11200</v>
      </c>
      <c r="E16" s="14"/>
      <c r="F16" s="98">
        <v>280</v>
      </c>
      <c r="G16" s="84">
        <v>93.333333333333329</v>
      </c>
      <c r="H16" s="90"/>
      <c r="I16" s="16"/>
    </row>
    <row r="17" spans="1:14" ht="34" x14ac:dyDescent="0.2">
      <c r="A17" s="70" t="s">
        <v>54</v>
      </c>
      <c r="B17" s="23"/>
      <c r="C17" s="64">
        <v>23900</v>
      </c>
      <c r="D17" s="74">
        <v>23900</v>
      </c>
      <c r="E17" s="14"/>
      <c r="F17" s="89">
        <v>598</v>
      </c>
      <c r="G17" s="80">
        <v>199</v>
      </c>
      <c r="H17" s="90"/>
      <c r="I17" s="16"/>
    </row>
    <row r="18" spans="1:14" x14ac:dyDescent="0.2">
      <c r="A18" s="22" t="s">
        <v>14</v>
      </c>
      <c r="B18" s="23"/>
      <c r="C18" s="24">
        <v>0</v>
      </c>
      <c r="D18" s="24">
        <v>0</v>
      </c>
      <c r="E18" s="14"/>
      <c r="F18" s="97"/>
      <c r="G18" s="79"/>
      <c r="H18" s="90"/>
      <c r="I18" s="16"/>
    </row>
    <row r="19" spans="1:14" x14ac:dyDescent="0.2">
      <c r="A19" s="25" t="s">
        <v>15</v>
      </c>
      <c r="B19" s="23"/>
      <c r="C19" s="69">
        <f>SUM(C15:C18)</f>
        <v>40463</v>
      </c>
      <c r="D19" s="69">
        <f>SUM(D15:D18)</f>
        <v>40849</v>
      </c>
      <c r="E19" s="14"/>
      <c r="F19" s="97"/>
      <c r="G19" s="79"/>
      <c r="H19" s="90"/>
      <c r="I19" s="16"/>
      <c r="M19" s="20"/>
      <c r="N19" s="20"/>
    </row>
    <row r="20" spans="1:14" x14ac:dyDescent="0.2">
      <c r="A20" s="25"/>
      <c r="B20" s="23"/>
      <c r="C20" s="24"/>
      <c r="D20" s="24"/>
      <c r="E20" s="14"/>
      <c r="F20" s="97"/>
      <c r="G20" s="79"/>
      <c r="H20" s="90"/>
      <c r="I20" s="16"/>
    </row>
    <row r="21" spans="1:14" x14ac:dyDescent="0.2">
      <c r="A21" s="25"/>
      <c r="B21" s="23"/>
      <c r="C21" s="24"/>
      <c r="D21" s="24"/>
      <c r="E21" s="14"/>
      <c r="F21" s="97"/>
      <c r="G21" s="79"/>
      <c r="H21" s="90"/>
      <c r="I21" s="16"/>
    </row>
    <row r="22" spans="1:14" x14ac:dyDescent="0.2">
      <c r="A22" s="25" t="s">
        <v>16</v>
      </c>
      <c r="B22" s="23"/>
      <c r="C22" s="69">
        <f>SUM(C11+C19)</f>
        <v>62286</v>
      </c>
      <c r="D22" s="69">
        <f>SUM(D11+D19)</f>
        <v>62932</v>
      </c>
      <c r="E22" s="14"/>
      <c r="F22" s="99" t="s">
        <v>55</v>
      </c>
      <c r="G22" s="85"/>
      <c r="H22" s="100"/>
      <c r="I22" s="16"/>
    </row>
    <row r="23" spans="1:14" ht="17" thickBot="1" x14ac:dyDescent="0.25">
      <c r="A23" s="19"/>
      <c r="B23" s="34"/>
      <c r="C23" s="35"/>
      <c r="D23" s="35"/>
      <c r="E23" s="36"/>
      <c r="F23" s="103">
        <f>SUM(F10+F16+F17)</f>
        <v>1097</v>
      </c>
      <c r="G23" s="102">
        <f>SUM(G10+G16+G17)</f>
        <v>365.33333333333331</v>
      </c>
      <c r="H23" s="101"/>
      <c r="I23" s="38"/>
      <c r="J23" s="52"/>
      <c r="K23" s="52"/>
      <c r="M23" s="20"/>
      <c r="N23" s="20"/>
    </row>
    <row r="24" spans="1:14" ht="17" thickTop="1" x14ac:dyDescent="0.2">
      <c r="A24" s="19"/>
      <c r="B24" s="34"/>
      <c r="C24" s="35"/>
      <c r="D24" s="35"/>
      <c r="E24" s="36"/>
      <c r="F24" s="39"/>
      <c r="G24" s="39"/>
      <c r="H24" s="40"/>
      <c r="I24" s="38"/>
    </row>
    <row r="25" spans="1:14" x14ac:dyDescent="0.2">
      <c r="A25" s="41"/>
      <c r="B25" s="17"/>
      <c r="C25" s="18"/>
      <c r="D25" s="18"/>
      <c r="E25" s="14"/>
      <c r="F25" s="42"/>
      <c r="G25" s="39"/>
      <c r="H25" s="39"/>
      <c r="I25" s="43"/>
    </row>
    <row r="26" spans="1:14" x14ac:dyDescent="0.2">
      <c r="A26" s="19" t="s">
        <v>17</v>
      </c>
      <c r="B26" s="44"/>
      <c r="C26" s="33" t="s">
        <v>1</v>
      </c>
      <c r="D26" s="33" t="s">
        <v>2</v>
      </c>
      <c r="E26" s="6"/>
      <c r="F26" s="45"/>
      <c r="G26"/>
      <c r="H26"/>
      <c r="I26" s="16"/>
    </row>
    <row r="27" spans="1:14" x14ac:dyDescent="0.2">
      <c r="A27" s="21" t="s">
        <v>5</v>
      </c>
      <c r="B27" s="23"/>
      <c r="C27" s="24"/>
      <c r="D27" s="24"/>
      <c r="E27" s="14"/>
      <c r="F27" s="77"/>
      <c r="G27" s="78"/>
      <c r="H27"/>
      <c r="I27" s="16"/>
    </row>
    <row r="28" spans="1:14" x14ac:dyDescent="0.2">
      <c r="A28" s="22" t="s">
        <v>18</v>
      </c>
      <c r="B28" s="23"/>
      <c r="C28" s="24">
        <v>1964</v>
      </c>
      <c r="D28" s="24">
        <v>1964</v>
      </c>
      <c r="E28" s="14"/>
      <c r="F28" s="15"/>
      <c r="G28" s="15"/>
      <c r="H28"/>
      <c r="I28" s="16"/>
    </row>
    <row r="29" spans="1:14" x14ac:dyDescent="0.2">
      <c r="A29" s="22" t="s">
        <v>19</v>
      </c>
      <c r="B29" s="23"/>
      <c r="C29" s="24">
        <v>40</v>
      </c>
      <c r="D29" s="24">
        <v>40</v>
      </c>
      <c r="E29" s="14"/>
      <c r="F29" s="15"/>
      <c r="G29" s="15"/>
      <c r="H29"/>
      <c r="I29" s="16"/>
    </row>
    <row r="30" spans="1:14" x14ac:dyDescent="0.2">
      <c r="A30" s="22" t="s">
        <v>20</v>
      </c>
      <c r="B30" s="23"/>
      <c r="C30" s="24">
        <v>200</v>
      </c>
      <c r="D30" s="24">
        <v>200</v>
      </c>
      <c r="E30" s="14"/>
      <c r="F30" s="15"/>
      <c r="G30" s="15"/>
      <c r="H30"/>
      <c r="I30" s="16"/>
    </row>
    <row r="31" spans="1:14" x14ac:dyDescent="0.2">
      <c r="A31" s="22" t="s">
        <v>21</v>
      </c>
      <c r="B31" s="23"/>
      <c r="C31" s="24">
        <v>186</v>
      </c>
      <c r="D31" s="24">
        <v>195</v>
      </c>
      <c r="E31" s="14"/>
      <c r="F31" s="15"/>
      <c r="G31" s="15"/>
      <c r="H31"/>
      <c r="I31" s="16"/>
    </row>
    <row r="32" spans="1:14" x14ac:dyDescent="0.2">
      <c r="A32" s="22" t="s">
        <v>22</v>
      </c>
      <c r="B32" s="23"/>
      <c r="C32" s="24">
        <v>0</v>
      </c>
      <c r="D32" s="24">
        <v>0</v>
      </c>
      <c r="E32" s="14"/>
      <c r="F32" s="15"/>
      <c r="G32" s="15"/>
      <c r="H32"/>
      <c r="I32" s="16"/>
    </row>
    <row r="33" spans="1:16" x14ac:dyDescent="0.2">
      <c r="A33" s="22" t="s">
        <v>23</v>
      </c>
      <c r="B33" s="23"/>
      <c r="C33" s="24">
        <v>6102</v>
      </c>
      <c r="D33" s="24">
        <v>6407</v>
      </c>
      <c r="E33" s="14"/>
      <c r="F33" s="15"/>
      <c r="G33" s="15"/>
      <c r="H33"/>
      <c r="I33" s="16"/>
    </row>
    <row r="34" spans="1:16" x14ac:dyDescent="0.2">
      <c r="A34" s="22" t="s">
        <v>24</v>
      </c>
      <c r="B34" s="23"/>
      <c r="C34" s="24">
        <v>400</v>
      </c>
      <c r="D34" s="24">
        <v>425</v>
      </c>
      <c r="E34" s="14"/>
      <c r="F34" s="47"/>
      <c r="G34" s="15"/>
      <c r="H34"/>
      <c r="I34" s="16"/>
    </row>
    <row r="35" spans="1:16" x14ac:dyDescent="0.2">
      <c r="A35" s="22" t="s">
        <v>25</v>
      </c>
      <c r="B35" s="23"/>
      <c r="C35" s="24">
        <v>300</v>
      </c>
      <c r="D35" s="24">
        <v>300</v>
      </c>
      <c r="E35" s="14"/>
      <c r="F35" s="15"/>
      <c r="G35" s="15"/>
      <c r="H35"/>
      <c r="I35" s="16"/>
    </row>
    <row r="36" spans="1:16" x14ac:dyDescent="0.2">
      <c r="A36" s="22" t="s">
        <v>26</v>
      </c>
      <c r="B36" s="23"/>
      <c r="C36" s="24">
        <v>150</v>
      </c>
      <c r="D36" s="24">
        <v>150</v>
      </c>
      <c r="E36" s="14"/>
      <c r="F36" s="15"/>
      <c r="G36" s="15"/>
      <c r="H36"/>
      <c r="I36" s="16"/>
    </row>
    <row r="37" spans="1:16" x14ac:dyDescent="0.2">
      <c r="A37" s="22" t="s">
        <v>27</v>
      </c>
      <c r="B37" s="23"/>
      <c r="C37" s="64">
        <v>140</v>
      </c>
      <c r="D37" s="24">
        <v>160</v>
      </c>
      <c r="E37" s="14"/>
      <c r="F37" s="15"/>
      <c r="G37" s="15"/>
      <c r="H37"/>
      <c r="I37" s="16"/>
    </row>
    <row r="38" spans="1:16" x14ac:dyDescent="0.2">
      <c r="A38" s="22" t="s">
        <v>28</v>
      </c>
      <c r="B38" s="23"/>
      <c r="C38" s="24">
        <v>880</v>
      </c>
      <c r="D38" s="24">
        <v>880</v>
      </c>
      <c r="E38" s="14"/>
      <c r="F38" s="15"/>
      <c r="G38" s="15"/>
      <c r="H38"/>
      <c r="I38" s="16"/>
    </row>
    <row r="39" spans="1:16" x14ac:dyDescent="0.2">
      <c r="A39" s="22" t="s">
        <v>29</v>
      </c>
      <c r="B39" s="23"/>
      <c r="C39" s="24">
        <v>150</v>
      </c>
      <c r="D39" s="24">
        <v>150</v>
      </c>
      <c r="E39" s="14"/>
      <c r="F39" s="15"/>
      <c r="G39" s="15"/>
      <c r="H39"/>
      <c r="I39" s="16"/>
    </row>
    <row r="40" spans="1:16" x14ac:dyDescent="0.2">
      <c r="A40" s="22" t="s">
        <v>30</v>
      </c>
      <c r="B40" s="23"/>
      <c r="C40" s="24">
        <v>167</v>
      </c>
      <c r="D40" s="24">
        <v>250</v>
      </c>
      <c r="E40" s="14"/>
      <c r="F40" s="15"/>
      <c r="G40" s="15"/>
      <c r="H40"/>
      <c r="I40" s="16"/>
    </row>
    <row r="41" spans="1:16" s="65" customFormat="1" x14ac:dyDescent="0.2">
      <c r="A41" s="62" t="s">
        <v>37</v>
      </c>
      <c r="B41" s="23"/>
      <c r="C41" s="64">
        <v>1000</v>
      </c>
      <c r="D41" s="64">
        <v>1000</v>
      </c>
      <c r="E41" s="14"/>
      <c r="F41" s="47"/>
      <c r="G41" s="47"/>
      <c r="I41" s="16"/>
      <c r="J41" s="47"/>
      <c r="K41" s="47"/>
      <c r="L41" s="66"/>
      <c r="M41" s="47"/>
      <c r="N41" s="47"/>
      <c r="O41" s="66"/>
      <c r="P41" s="66"/>
    </row>
    <row r="42" spans="1:16" s="65" customFormat="1" x14ac:dyDescent="0.2">
      <c r="A42" s="62" t="s">
        <v>38</v>
      </c>
      <c r="B42" s="23"/>
      <c r="C42" s="64">
        <v>3000</v>
      </c>
      <c r="D42" s="64">
        <v>3000</v>
      </c>
      <c r="E42" s="14"/>
      <c r="F42" s="47"/>
      <c r="G42" s="47"/>
      <c r="I42" s="16"/>
      <c r="J42" s="47"/>
      <c r="K42" s="47"/>
      <c r="L42" s="66"/>
      <c r="M42" s="47"/>
      <c r="N42" s="47"/>
      <c r="O42" s="66"/>
      <c r="P42" s="66"/>
    </row>
    <row r="43" spans="1:16" x14ac:dyDescent="0.2">
      <c r="A43" s="25" t="s">
        <v>10</v>
      </c>
      <c r="B43" s="23"/>
      <c r="C43" s="1">
        <f>SUM(C28:C42)</f>
        <v>14679</v>
      </c>
      <c r="D43" s="1">
        <f>SUM(D28:D42)</f>
        <v>15121</v>
      </c>
      <c r="E43" s="14"/>
      <c r="F43" s="15"/>
      <c r="G43" s="15"/>
      <c r="H43"/>
      <c r="I43" s="46"/>
    </row>
    <row r="44" spans="1:16" x14ac:dyDescent="0.2">
      <c r="B44" s="23"/>
      <c r="C44" s="47"/>
      <c r="D44" s="47"/>
      <c r="E44" s="14"/>
      <c r="F44" s="15"/>
      <c r="G44" s="15"/>
      <c r="H44"/>
      <c r="I44" s="46"/>
    </row>
    <row r="45" spans="1:16" x14ac:dyDescent="0.2">
      <c r="A45" s="21" t="s">
        <v>31</v>
      </c>
      <c r="B45" s="17"/>
      <c r="C45" s="18"/>
      <c r="D45" s="18"/>
      <c r="E45" s="14"/>
      <c r="I45" s="46"/>
    </row>
    <row r="46" spans="1:16" x14ac:dyDescent="0.2">
      <c r="A46" s="22" t="s">
        <v>53</v>
      </c>
      <c r="B46" s="17"/>
      <c r="C46" s="24">
        <v>11200</v>
      </c>
      <c r="D46" s="24">
        <v>11200</v>
      </c>
      <c r="E46" s="14"/>
      <c r="F46" s="15"/>
      <c r="G46" s="15"/>
      <c r="H46"/>
      <c r="I46" s="16"/>
    </row>
    <row r="47" spans="1:16" ht="34" x14ac:dyDescent="0.2">
      <c r="A47" s="70" t="s">
        <v>54</v>
      </c>
      <c r="B47" s="23"/>
      <c r="C47" s="64">
        <v>23900</v>
      </c>
      <c r="D47" s="64">
        <v>23900</v>
      </c>
      <c r="E47" s="14"/>
      <c r="F47" s="15"/>
      <c r="G47" s="15"/>
      <c r="H47"/>
      <c r="I47" s="16"/>
    </row>
    <row r="48" spans="1:16" x14ac:dyDescent="0.2">
      <c r="A48" s="22" t="s">
        <v>32</v>
      </c>
      <c r="B48" s="23"/>
      <c r="C48" s="24">
        <v>5000</v>
      </c>
      <c r="D48" s="24">
        <v>5000</v>
      </c>
      <c r="E48" s="14"/>
      <c r="F48" s="15"/>
      <c r="G48" s="15"/>
      <c r="H48"/>
      <c r="I48" s="16"/>
    </row>
    <row r="49" spans="1:14" x14ac:dyDescent="0.2">
      <c r="A49" s="22" t="s">
        <v>33</v>
      </c>
      <c r="B49" s="23"/>
      <c r="C49" s="24">
        <v>0</v>
      </c>
      <c r="D49" s="24">
        <v>0</v>
      </c>
      <c r="E49" s="14"/>
      <c r="F49" s="15"/>
      <c r="G49" s="15"/>
      <c r="H49" s="49"/>
      <c r="I49" s="16"/>
    </row>
    <row r="50" spans="1:14" x14ac:dyDescent="0.2">
      <c r="A50" s="22" t="s">
        <v>34</v>
      </c>
      <c r="B50" s="23"/>
      <c r="C50" s="64">
        <v>1000</v>
      </c>
      <c r="D50" s="64">
        <v>1000</v>
      </c>
      <c r="E50" s="14"/>
      <c r="F50" s="15"/>
      <c r="G50" s="15"/>
      <c r="H50"/>
      <c r="I50" s="16"/>
    </row>
    <row r="51" spans="1:14" x14ac:dyDescent="0.2">
      <c r="A51" s="62" t="s">
        <v>43</v>
      </c>
      <c r="B51" s="23"/>
      <c r="C51" s="64">
        <v>750</v>
      </c>
      <c r="D51" s="64">
        <v>750</v>
      </c>
      <c r="E51" s="14"/>
      <c r="F51" s="15"/>
      <c r="G51" s="15"/>
      <c r="H51"/>
      <c r="I51" s="16"/>
    </row>
    <row r="52" spans="1:14" x14ac:dyDescent="0.2">
      <c r="A52" s="22" t="s">
        <v>35</v>
      </c>
      <c r="B52" s="23"/>
      <c r="C52" s="24">
        <v>0</v>
      </c>
      <c r="D52" s="24">
        <v>0</v>
      </c>
      <c r="E52" s="14"/>
      <c r="F52" s="15"/>
      <c r="G52" s="15"/>
      <c r="H52"/>
      <c r="I52" s="16"/>
    </row>
    <row r="53" spans="1:14" x14ac:dyDescent="0.2">
      <c r="A53" s="22" t="s">
        <v>36</v>
      </c>
      <c r="B53" s="23"/>
      <c r="C53" s="24">
        <v>1000</v>
      </c>
      <c r="D53" s="24">
        <v>1100</v>
      </c>
      <c r="E53" s="14"/>
      <c r="F53" s="15"/>
      <c r="G53" s="15"/>
      <c r="H53"/>
      <c r="I53" s="16"/>
    </row>
    <row r="54" spans="1:14" x14ac:dyDescent="0.2">
      <c r="A54" s="25" t="s">
        <v>15</v>
      </c>
      <c r="B54" s="23"/>
      <c r="C54" s="69">
        <f>SUM(C46:C53)</f>
        <v>42850</v>
      </c>
      <c r="D54" s="69">
        <f>SUM(D46:D53)</f>
        <v>42950</v>
      </c>
      <c r="E54" s="14"/>
      <c r="F54" s="15"/>
      <c r="G54" s="15"/>
      <c r="H54"/>
      <c r="I54" s="16"/>
    </row>
    <row r="55" spans="1:14" x14ac:dyDescent="0.2">
      <c r="A55" s="25"/>
      <c r="B55" s="23"/>
      <c r="C55" s="24"/>
      <c r="D55" s="24"/>
      <c r="E55" s="14"/>
      <c r="F55" s="15"/>
      <c r="G55" s="15"/>
      <c r="H55"/>
      <c r="I55" s="16"/>
    </row>
    <row r="56" spans="1:14" x14ac:dyDescent="0.2">
      <c r="A56" s="25"/>
      <c r="B56" s="23"/>
      <c r="C56" s="33"/>
      <c r="D56" s="33"/>
      <c r="E56" s="14"/>
      <c r="F56" s="15"/>
      <c r="G56" s="15"/>
      <c r="H56"/>
      <c r="I56" s="46"/>
    </row>
    <row r="57" spans="1:14" x14ac:dyDescent="0.2">
      <c r="A57" s="19" t="s">
        <v>39</v>
      </c>
      <c r="B57" s="51"/>
      <c r="C57" s="67">
        <f>SUM(C43+C54)</f>
        <v>57529</v>
      </c>
      <c r="D57" s="67">
        <f>SUM(D43+D54)</f>
        <v>58071</v>
      </c>
      <c r="E57" s="53"/>
      <c r="F57" s="54"/>
      <c r="G57" s="54"/>
      <c r="H57" s="37"/>
      <c r="I57" s="55"/>
      <c r="M57" s="52"/>
      <c r="N57" s="52"/>
    </row>
    <row r="58" spans="1:14" x14ac:dyDescent="0.2">
      <c r="A58" s="56"/>
      <c r="B58" s="23"/>
      <c r="C58" s="30"/>
      <c r="D58" s="30"/>
      <c r="E58" s="6"/>
      <c r="F58" s="57"/>
      <c r="G58" s="57"/>
      <c r="H58" s="50"/>
      <c r="I58" s="46"/>
    </row>
    <row r="59" spans="1:14" x14ac:dyDescent="0.2">
      <c r="A59" s="58"/>
      <c r="B59" s="23"/>
      <c r="C59" s="30"/>
      <c r="D59" s="30"/>
      <c r="E59" s="6"/>
      <c r="F59" s="57"/>
      <c r="G59" s="57"/>
      <c r="H59" s="50"/>
      <c r="I59" s="46"/>
    </row>
    <row r="60" spans="1:14" x14ac:dyDescent="0.2">
      <c r="A60" s="21" t="s">
        <v>40</v>
      </c>
      <c r="B60" s="23"/>
      <c r="C60" s="30"/>
      <c r="D60" s="30"/>
      <c r="E60" s="6"/>
      <c r="F60" s="57"/>
      <c r="G60" s="57"/>
      <c r="H60" s="50"/>
      <c r="I60" s="16"/>
    </row>
    <row r="61" spans="1:14" x14ac:dyDescent="0.2">
      <c r="A61" s="22" t="s">
        <v>49</v>
      </c>
      <c r="B61" s="28"/>
      <c r="C61" s="64">
        <f>SUM(C22-C57)</f>
        <v>4757</v>
      </c>
      <c r="D61" s="64">
        <f>SUM(D22-D57)</f>
        <v>4861</v>
      </c>
      <c r="E61" s="14"/>
      <c r="F61" s="57"/>
      <c r="G61" s="57"/>
      <c r="H61" s="50"/>
      <c r="I61" s="16"/>
    </row>
    <row r="62" spans="1:14" ht="34" x14ac:dyDescent="0.2">
      <c r="A62" s="48" t="s">
        <v>50</v>
      </c>
      <c r="B62" s="59"/>
      <c r="C62" s="71">
        <f>SUM(C66+C61)</f>
        <v>114611</v>
      </c>
      <c r="D62" s="71">
        <f>SUM(D66+D61)</f>
        <v>119472</v>
      </c>
      <c r="E62" s="53"/>
      <c r="F62" s="47"/>
      <c r="G62" s="67"/>
      <c r="H62" s="68"/>
      <c r="I62" s="55"/>
    </row>
    <row r="63" spans="1:14" x14ac:dyDescent="0.2">
      <c r="A63" s="22"/>
      <c r="B63" s="23"/>
      <c r="C63" s="24"/>
      <c r="D63" s="24"/>
      <c r="E63" s="14"/>
      <c r="F63" s="47"/>
      <c r="G63" s="47"/>
      <c r="H63" s="65"/>
      <c r="I63" s="16"/>
    </row>
    <row r="64" spans="1:14" x14ac:dyDescent="0.2">
      <c r="A64" s="22"/>
      <c r="B64" s="23"/>
      <c r="C64" s="24"/>
      <c r="D64" s="24"/>
      <c r="E64" s="14"/>
      <c r="F64" s="15"/>
      <c r="G64" s="15"/>
      <c r="H64"/>
      <c r="I64" s="16"/>
    </row>
    <row r="65" spans="1:16" x14ac:dyDescent="0.2">
      <c r="A65" s="10"/>
      <c r="B65" s="23"/>
      <c r="C65" s="24"/>
      <c r="D65" s="24"/>
      <c r="E65" s="14"/>
      <c r="F65" s="15"/>
      <c r="G65" s="15"/>
      <c r="H65"/>
      <c r="I65" s="16"/>
    </row>
    <row r="66" spans="1:16" x14ac:dyDescent="0.2">
      <c r="A66" s="72" t="s">
        <v>44</v>
      </c>
      <c r="B66" s="23"/>
      <c r="C66" s="69">
        <v>109854</v>
      </c>
      <c r="D66" s="69">
        <f>C67</f>
        <v>114611</v>
      </c>
      <c r="E66" s="14"/>
      <c r="F66" s="47" t="s">
        <v>46</v>
      </c>
      <c r="G66" s="47"/>
      <c r="H66"/>
      <c r="I66" s="16"/>
    </row>
    <row r="67" spans="1:16" x14ac:dyDescent="0.2">
      <c r="A67" s="72" t="s">
        <v>45</v>
      </c>
      <c r="B67" s="23"/>
      <c r="C67" s="69">
        <f>SUM(C61+C66)</f>
        <v>114611</v>
      </c>
      <c r="D67" s="69">
        <f>SUM(D66+D61)</f>
        <v>119472</v>
      </c>
      <c r="E67" s="14"/>
      <c r="F67" s="47" t="s">
        <v>47</v>
      </c>
      <c r="G67" s="47"/>
      <c r="H67"/>
      <c r="I67" s="16"/>
    </row>
    <row r="68" spans="1:16" x14ac:dyDescent="0.2">
      <c r="A68" s="21"/>
      <c r="B68" s="23"/>
      <c r="C68" s="24"/>
      <c r="D68" s="24"/>
      <c r="E68" s="14"/>
      <c r="F68" s="15"/>
      <c r="G68" s="15"/>
      <c r="H68"/>
      <c r="I68" s="16"/>
    </row>
    <row r="69" spans="1:16" x14ac:dyDescent="0.2">
      <c r="A69" s="21"/>
      <c r="B69" s="23"/>
      <c r="C69" s="24"/>
      <c r="D69" s="24"/>
      <c r="E69" s="14"/>
      <c r="F69" s="15"/>
      <c r="G69" s="15"/>
      <c r="H69"/>
      <c r="I69" s="16"/>
    </row>
    <row r="70" spans="1:16" x14ac:dyDescent="0.2">
      <c r="A70" s="60" t="s">
        <v>41</v>
      </c>
      <c r="B70" s="23"/>
      <c r="C70" s="61"/>
      <c r="D70" s="61"/>
      <c r="E70" s="14"/>
      <c r="F70" s="15"/>
      <c r="G70" s="15"/>
      <c r="H70"/>
      <c r="I70" s="16"/>
    </row>
    <row r="71" spans="1:16" x14ac:dyDescent="0.2">
      <c r="A71" s="60" t="s">
        <v>42</v>
      </c>
      <c r="B71" s="23"/>
      <c r="C71" s="61"/>
      <c r="D71" s="61"/>
      <c r="E71" s="14"/>
      <c r="F71" s="15"/>
      <c r="G71" s="15"/>
      <c r="H71"/>
      <c r="I71" s="16"/>
    </row>
    <row r="72" spans="1:16" x14ac:dyDescent="0.2">
      <c r="A72" s="47"/>
      <c r="B72" s="23"/>
      <c r="C72" s="47"/>
      <c r="D72" s="47"/>
      <c r="E72" s="14"/>
      <c r="F72" s="15"/>
      <c r="G72" s="15"/>
      <c r="H72"/>
      <c r="I72" s="16"/>
    </row>
    <row r="73" spans="1:16" ht="16" customHeight="1" x14ac:dyDescent="0.2">
      <c r="A73" s="41"/>
      <c r="B73" s="18"/>
      <c r="C73" s="18"/>
      <c r="D73" s="18"/>
      <c r="E73" s="15"/>
      <c r="F73" s="15"/>
      <c r="G73" s="15"/>
      <c r="H73"/>
      <c r="I73" s="16"/>
      <c r="J73"/>
      <c r="K73"/>
      <c r="L73"/>
      <c r="M73"/>
      <c r="N73"/>
      <c r="O73"/>
      <c r="P73"/>
    </row>
    <row r="74" spans="1:16" s="65" customFormat="1" ht="16" customHeight="1" x14ac:dyDescent="0.2">
      <c r="A74" s="41" t="s">
        <v>51</v>
      </c>
      <c r="B74" s="18"/>
      <c r="C74" s="18"/>
      <c r="D74" s="18"/>
      <c r="E74" s="15"/>
      <c r="F74" s="15"/>
      <c r="G74" s="15"/>
      <c r="H74"/>
      <c r="I74" s="16"/>
      <c r="J74"/>
      <c r="K74"/>
      <c r="L74"/>
      <c r="M74"/>
      <c r="N74"/>
    </row>
    <row r="75" spans="1:16" s="65" customFormat="1" ht="16" customHeight="1" x14ac:dyDescent="0.2">
      <c r="A75" s="66" t="s">
        <v>48</v>
      </c>
      <c r="I75" s="16"/>
      <c r="J75"/>
      <c r="K75"/>
      <c r="L75"/>
      <c r="M75"/>
      <c r="N75"/>
    </row>
    <row r="76" spans="1:16" x14ac:dyDescent="0.2">
      <c r="A76" s="1"/>
      <c r="B76" s="47"/>
      <c r="C76" s="1"/>
      <c r="D76" s="1"/>
      <c r="E76" s="47"/>
      <c r="F76" s="63"/>
      <c r="G76" s="1"/>
      <c r="H76" s="1"/>
    </row>
    <row r="77" spans="1:16" x14ac:dyDescent="0.2">
      <c r="A77" s="1"/>
      <c r="B77" s="1"/>
      <c r="C77" s="1"/>
      <c r="D77" s="1"/>
      <c r="E77" s="1"/>
      <c r="F77" s="63"/>
      <c r="G77" s="47"/>
      <c r="H77" s="47"/>
    </row>
    <row r="78" spans="1:16" x14ac:dyDescent="0.2">
      <c r="A78" s="1"/>
      <c r="B78" s="1"/>
      <c r="C78" s="1"/>
      <c r="D78" s="1"/>
      <c r="E78" s="1"/>
      <c r="F78" s="63"/>
      <c r="G78" s="1"/>
      <c r="H78" s="1"/>
    </row>
    <row r="79" spans="1:16" x14ac:dyDescent="0.2">
      <c r="A79" s="1"/>
      <c r="F79" s="1"/>
      <c r="G79" s="1"/>
      <c r="H79" s="1"/>
    </row>
  </sheetData>
  <mergeCells count="3">
    <mergeCell ref="F3:G3"/>
    <mergeCell ref="F27:G27"/>
    <mergeCell ref="F22:H22"/>
  </mergeCells>
  <printOptions gridLines="1"/>
  <pageMargins left="0.7" right="0.7" top="0.75" bottom="0.75" header="0.3" footer="0.3"/>
  <pageSetup scale="56" orientation="portrait" horizontalDpi="4294967292" verticalDpi="4294967292"/>
  <ignoredErrors>
    <ignoredError sqref="C19:D19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 2020-22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Ryon</dc:creator>
  <cp:lastModifiedBy>Microsoft Office User</cp:lastModifiedBy>
  <cp:lastPrinted>2020-02-15T04:06:48Z</cp:lastPrinted>
  <dcterms:created xsi:type="dcterms:W3CDTF">2020-01-31T19:34:05Z</dcterms:created>
  <dcterms:modified xsi:type="dcterms:W3CDTF">2020-02-24T03:47:16Z</dcterms:modified>
</cp:coreProperties>
</file>